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17" documentId="8_{5EF6A101-5DF0-4240-8FDC-DE28547A6590}" xr6:coauthVersionLast="33" xr6:coauthVersionMax="33" xr10:uidLastSave="{16FEE204-534C-47E0-9CCA-A8264B74F7A1}"/>
  <workbookProtection workbookAlgorithmName="SHA-512" workbookHashValue="xI6KjiyauIkGm1iEalGV8/qMx9pSj0Z5itSslIbxqwtNbo119MixpTMmp9BTIu4joKNGRhLrVnrUs/6eYTHrQw==" workbookSaltValue="oaBZr3BFlV/z9z5rwCrZ9g==" workbookSpinCount="100000" lockStructure="1"/>
  <bookViews>
    <workbookView xWindow="0" yWindow="0" windowWidth="19200" windowHeight="5910" xr2:uid="{00000000-000D-0000-FFFF-FFFF00000000}"/>
  </bookViews>
  <sheets>
    <sheet name="LASKURI" sheetId="6" r:id="rId1"/>
    <sheet name="t laskuri" sheetId="1" state="hidden" r:id="rId2"/>
    <sheet name="muuntotaulukko" sheetId="2" state="hidden" r:id="rId3"/>
    <sheet name="kertoimet" sheetId="3" state="hidden" r:id="rId4"/>
    <sheet name="mallien tehot" sheetId="5" state="hidden" r:id="rId5"/>
  </sheets>
  <definedNames>
    <definedName name="_FilterDatabase" localSheetId="0" hidden="1">LASKURI!$B$10</definedName>
    <definedName name="mallit">'mallien tehot'!$A$2:$A$68</definedName>
    <definedName name="_xlnm.Print_Area" localSheetId="0">LASKURI!$A$1:$I$18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6" l="1"/>
  <c r="H13" i="6"/>
  <c r="F22" i="6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3" i="3"/>
  <c r="C24" i="3"/>
  <c r="C25" i="3"/>
  <c r="C26" i="3"/>
  <c r="C27" i="3"/>
  <c r="C28" i="3"/>
  <c r="C29" i="3"/>
  <c r="C22" i="3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C25" i="2"/>
  <c r="I8" i="1"/>
  <c r="B17" i="1"/>
  <c r="B8" i="1"/>
  <c r="J17" i="1"/>
  <c r="C17" i="1"/>
  <c r="F14" i="1"/>
  <c r="H15" i="6" l="1"/>
  <c r="H17" i="6" s="1"/>
</calcChain>
</file>

<file path=xl/sharedStrings.xml><?xml version="1.0" encoding="utf-8"?>
<sst xmlns="http://schemas.openxmlformats.org/spreadsheetml/2006/main" count="109" uniqueCount="94">
  <si>
    <t>Veden lämpö °C</t>
  </si>
  <si>
    <t>Huoneen lämpö</t>
  </si>
  <si>
    <t>delta t</t>
  </si>
  <si>
    <t>Ilmoitettu</t>
  </si>
  <si>
    <t>Teho</t>
  </si>
  <si>
    <t>Uusi teho</t>
  </si>
  <si>
    <t>W</t>
  </si>
  <si>
    <t>Uudet arvot:</t>
  </si>
  <si>
    <t>kerroin</t>
  </si>
  <si>
    <t>LC-5</t>
  </si>
  <si>
    <t>meno</t>
  </si>
  <si>
    <t>paluu</t>
  </si>
  <si>
    <t>Δt</t>
  </si>
  <si>
    <t>Vesikiertoiset LC, LS, EZ ja EN -mallit</t>
  </si>
  <si>
    <t xml:space="preserve">Esitteessä 1/2014 ilmoitetut tehot </t>
  </si>
  <si>
    <t>laskettu lämpöarvoilla 60/58/22 (Δt 37)</t>
  </si>
  <si>
    <t>Muuntokerrointaulukko</t>
  </si>
  <si>
    <t>tuote</t>
  </si>
  <si>
    <t>LC-3/350 kromi</t>
  </si>
  <si>
    <t>LC-3/500 kromi</t>
  </si>
  <si>
    <t>LC-3/600 kromi</t>
  </si>
  <si>
    <t>LC-4/350 kromi</t>
  </si>
  <si>
    <t>LC-4/500 kromi</t>
  </si>
  <si>
    <t>LC-4/600 kromi</t>
  </si>
  <si>
    <t>LC-5/350 kromi</t>
  </si>
  <si>
    <t>LC-5/500 kromi</t>
  </si>
  <si>
    <t>LC-5/600 kromi</t>
  </si>
  <si>
    <t>LC-7/350 kromi</t>
  </si>
  <si>
    <t>LC-7/500 kromi</t>
  </si>
  <si>
    <t>LC-7/600 kromi</t>
  </si>
  <si>
    <t>LC-9/350 kromi</t>
  </si>
  <si>
    <t>LC-9/500 kromi</t>
  </si>
  <si>
    <t>LC-9/600 kromi</t>
  </si>
  <si>
    <t>LC-35/5 YLÄ kromi</t>
  </si>
  <si>
    <t>LS-3/350 kromi</t>
  </si>
  <si>
    <t>LS-3/500 kromi</t>
  </si>
  <si>
    <t>LS-3/600 kromi</t>
  </si>
  <si>
    <t>LS-4/350 kromi</t>
  </si>
  <si>
    <t>LS-4/500 kromi</t>
  </si>
  <si>
    <t>LS-4/600 kromi</t>
  </si>
  <si>
    <t>LS-5/350 kromi</t>
  </si>
  <si>
    <t>LS-5/500 kromi</t>
  </si>
  <si>
    <t>LS-5/600 kromi</t>
  </si>
  <si>
    <t>LS-7/350 kromi</t>
  </si>
  <si>
    <t>LS-7/500 kromi</t>
  </si>
  <si>
    <t>LS-7/600 kromi</t>
  </si>
  <si>
    <t>LS-9/350 kromi</t>
  </si>
  <si>
    <t>LS-9/500 kromi</t>
  </si>
  <si>
    <t>LS-9/600 kromi</t>
  </si>
  <si>
    <t>EZ 350 kromi</t>
  </si>
  <si>
    <t>EZ 500 kromi</t>
  </si>
  <si>
    <t>EZ 600 kromi</t>
  </si>
  <si>
    <t>EZ 1235 kromi</t>
  </si>
  <si>
    <t>EZ 1250 kromi</t>
  </si>
  <si>
    <t>EZ 1260 kromi</t>
  </si>
  <si>
    <t>Ales-50 harjattu rst</t>
  </si>
  <si>
    <t>Ales-5/500 harjattu rst</t>
  </si>
  <si>
    <t>Lyra 500x790 harjattu rst</t>
  </si>
  <si>
    <t>Lyra 500x1130 harjattu rst</t>
  </si>
  <si>
    <t>Lyra 500x1650 harjattu rst</t>
  </si>
  <si>
    <t>EN 200 rst</t>
  </si>
  <si>
    <t>EN 600 rst</t>
  </si>
  <si>
    <t>EN 800 rst</t>
  </si>
  <si>
    <t>SEN-600 messinki kromi</t>
  </si>
  <si>
    <t>teho dt37</t>
  </si>
  <si>
    <t>Lämmitysteholaskuri</t>
  </si>
  <si>
    <t>Valitse malli:</t>
  </si>
  <si>
    <t>Syötä lämpöarvot:</t>
  </si>
  <si>
    <t>Meno</t>
  </si>
  <si>
    <t>Paluu</t>
  </si>
  <si>
    <t>1.</t>
  </si>
  <si>
    <t>2.</t>
  </si>
  <si>
    <t>LC-800 kromi</t>
  </si>
  <si>
    <t>EN 500 rst</t>
  </si>
  <si>
    <t>kromattu</t>
  </si>
  <si>
    <t>maalattu</t>
  </si>
  <si>
    <t>LV-2/100 kromi</t>
  </si>
  <si>
    <t>LV-4/300 kromi</t>
  </si>
  <si>
    <t>LV-6/500 kromi</t>
  </si>
  <si>
    <t>(ei koske RST malleja)</t>
  </si>
  <si>
    <t>LST-500 kromi</t>
  </si>
  <si>
    <t>LST-350 kromi</t>
  </si>
  <si>
    <t>XO-4/500 harjattu rst</t>
  </si>
  <si>
    <t>LCS-5/500 kromi</t>
  </si>
  <si>
    <t>LSS-5/500 kromi</t>
  </si>
  <si>
    <t>ML-3/350 kromi</t>
  </si>
  <si>
    <t>ML-3/500 kromi</t>
  </si>
  <si>
    <t>ML-3/600 kromi</t>
  </si>
  <si>
    <t>ML-4/350 kromi</t>
  </si>
  <si>
    <t>ML-4/500 kromi</t>
  </si>
  <si>
    <t>ML-4/600 kromi</t>
  </si>
  <si>
    <t>ML-6/350 kromi</t>
  </si>
  <si>
    <t>ML-6/500 kromi</t>
  </si>
  <si>
    <t>ML-6/600 kromi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</si>
</sst>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&quot; W&quot;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1" fillId="2" borderId="3" xfId="1" applyFont="1" applyFill="1" applyBorder="1" applyAlignment="1">
      <alignment horizontal="right"/>
    </xf>
    <xf numFmtId="0" fontId="0" fillId="0" borderId="0" xfId="0" applyFont="1"/>
    <xf numFmtId="0" fontId="1" fillId="0" borderId="0" xfId="1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2" fillId="0" borderId="0" xfId="1" applyFont="1" applyBorder="1"/>
    <xf numFmtId="0" fontId="2" fillId="0" borderId="10" xfId="1" applyFont="1" applyBorder="1" applyAlignment="1">
      <alignment horizontal="center"/>
    </xf>
    <xf numFmtId="0" fontId="1" fillId="2" borderId="11" xfId="1" applyFont="1" applyFill="1" applyBorder="1" applyAlignment="1">
      <alignment horizontal="right"/>
    </xf>
    <xf numFmtId="0" fontId="1" fillId="0" borderId="7" xfId="1" applyFont="1" applyBorder="1"/>
    <xf numFmtId="0" fontId="1" fillId="0" borderId="0" xfId="1" applyFont="1" applyBorder="1"/>
    <xf numFmtId="0" fontId="1" fillId="0" borderId="12" xfId="1" applyFont="1" applyBorder="1"/>
    <xf numFmtId="0" fontId="1" fillId="0" borderId="13" xfId="1" applyFont="1" applyBorder="1"/>
    <xf numFmtId="0" fontId="0" fillId="0" borderId="13" xfId="0" applyFont="1" applyBorder="1"/>
    <xf numFmtId="0" fontId="0" fillId="0" borderId="14" xfId="0" applyFont="1" applyBorder="1"/>
    <xf numFmtId="0" fontId="1" fillId="0" borderId="4" xfId="1" applyFont="1" applyBorder="1"/>
    <xf numFmtId="0" fontId="1" fillId="0" borderId="5" xfId="1" applyFont="1" applyBorder="1"/>
    <xf numFmtId="2" fontId="1" fillId="0" borderId="13" xfId="1" applyNumberFormat="1" applyFont="1" applyBorder="1"/>
    <xf numFmtId="2" fontId="0" fillId="0" borderId="0" xfId="0" applyNumberFormat="1" applyFont="1" applyBorder="1"/>
    <xf numFmtId="2" fontId="0" fillId="0" borderId="0" xfId="0" applyNumberFormat="1" applyFont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0" xfId="0" applyNumberFormat="1"/>
    <xf numFmtId="165" fontId="4" fillId="0" borderId="15" xfId="0" applyNumberFormat="1" applyFont="1" applyBorder="1" applyAlignment="1" applyProtection="1">
      <alignment horizontal="center"/>
      <protection hidden="1"/>
    </xf>
    <xf numFmtId="14" fontId="6" fillId="3" borderId="15" xfId="0" applyNumberFormat="1" applyFont="1" applyFill="1" applyBorder="1" applyAlignment="1">
      <alignment horizontal="center"/>
    </xf>
    <xf numFmtId="0" fontId="4" fillId="0" borderId="0" xfId="0" applyFont="1"/>
    <xf numFmtId="0" fontId="7" fillId="0" borderId="0" xfId="0" applyFont="1"/>
    <xf numFmtId="14" fontId="6" fillId="3" borderId="15" xfId="0" applyNumberFormat="1" applyFont="1" applyFill="1" applyBorder="1" applyAlignment="1">
      <alignment horizontal="left"/>
    </xf>
    <xf numFmtId="0" fontId="7" fillId="4" borderId="15" xfId="0" applyFont="1" applyFill="1" applyBorder="1" applyAlignment="1" applyProtection="1">
      <alignment horizontal="center"/>
      <protection locked="0"/>
    </xf>
    <xf numFmtId="164" fontId="7" fillId="0" borderId="0" xfId="0" applyNumberFormat="1" applyFont="1"/>
    <xf numFmtId="0" fontId="7" fillId="0" borderId="15" xfId="0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14" fontId="6" fillId="3" borderId="20" xfId="0" applyNumberFormat="1" applyFont="1" applyFill="1" applyBorder="1" applyAlignment="1">
      <alignment horizontal="center"/>
    </xf>
    <xf numFmtId="14" fontId="6" fillId="3" borderId="21" xfId="0" applyNumberFormat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Excel Built-in Normal" xfId="1" xr:uid="{00000000-0005-0000-0000-000000000000}"/>
    <cellStyle name="Normaali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152401</xdr:rowOff>
    </xdr:from>
    <xdr:to>
      <xdr:col>7</xdr:col>
      <xdr:colOff>200025</xdr:colOff>
      <xdr:row>4</xdr:row>
      <xdr:rowOff>46908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7877598-241A-4E14-8DCD-654350731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" y="390526"/>
          <a:ext cx="4371975" cy="608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123825</xdr:rowOff>
    </xdr:from>
    <xdr:to>
      <xdr:col>5</xdr:col>
      <xdr:colOff>82781</xdr:colOff>
      <xdr:row>3</xdr:row>
      <xdr:rowOff>171623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123825"/>
          <a:ext cx="1730606" cy="619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2"/>
  <sheetViews>
    <sheetView tabSelected="1" zoomScaleNormal="100" workbookViewId="0">
      <selection activeCell="B11" sqref="B11:C11"/>
    </sheetView>
  </sheetViews>
  <sheetFormatPr defaultColWidth="9.140625" defaultRowHeight="18.75" x14ac:dyDescent="0.3"/>
  <cols>
    <col min="1" max="1" width="9.140625" style="53"/>
    <col min="2" max="5" width="12.5703125" style="48" customWidth="1"/>
    <col min="6" max="6" width="9.140625" style="48" customWidth="1"/>
    <col min="7" max="7" width="11.5703125" style="48" bestFit="1" customWidth="1"/>
    <col min="8" max="8" width="14.28515625" style="48" customWidth="1"/>
    <col min="9" max="16384" width="9.140625" style="48"/>
  </cols>
  <sheetData>
    <row r="8" spans="1:8" x14ac:dyDescent="0.3">
      <c r="B8" s="47" t="s">
        <v>65</v>
      </c>
    </row>
    <row r="10" spans="1:8" x14ac:dyDescent="0.3">
      <c r="A10" s="54" t="s">
        <v>70</v>
      </c>
      <c r="B10" s="59" t="s">
        <v>66</v>
      </c>
      <c r="C10" s="60"/>
    </row>
    <row r="11" spans="1:8" x14ac:dyDescent="0.3">
      <c r="A11" s="55"/>
      <c r="B11" s="56" t="s">
        <v>92</v>
      </c>
      <c r="C11" s="57"/>
    </row>
    <row r="12" spans="1:8" x14ac:dyDescent="0.3">
      <c r="A12" s="55"/>
      <c r="H12" s="46" t="s">
        <v>12</v>
      </c>
    </row>
    <row r="13" spans="1:8" x14ac:dyDescent="0.3">
      <c r="A13" s="54" t="s">
        <v>71</v>
      </c>
      <c r="B13" s="59" t="s">
        <v>67</v>
      </c>
      <c r="C13" s="60"/>
      <c r="D13" s="47"/>
      <c r="E13" s="47"/>
      <c r="F13" s="47"/>
      <c r="G13" s="47"/>
      <c r="H13" s="52">
        <f>(B15+C15)/2-D15</f>
        <v>34.5</v>
      </c>
    </row>
    <row r="14" spans="1:8" x14ac:dyDescent="0.3">
      <c r="B14" s="49" t="s">
        <v>68</v>
      </c>
      <c r="C14" s="49" t="s">
        <v>69</v>
      </c>
      <c r="D14" s="49" t="s">
        <v>1</v>
      </c>
      <c r="E14" s="49"/>
      <c r="H14" s="46" t="s">
        <v>4</v>
      </c>
    </row>
    <row r="15" spans="1:8" x14ac:dyDescent="0.3">
      <c r="B15" s="50">
        <v>58</v>
      </c>
      <c r="C15" s="50">
        <v>55</v>
      </c>
      <c r="D15" s="58">
        <v>22</v>
      </c>
      <c r="E15" s="58"/>
      <c r="G15" s="48" t="s">
        <v>74</v>
      </c>
      <c r="H15" s="45">
        <f>E22*F22</f>
        <v>276.93243243243245</v>
      </c>
    </row>
    <row r="16" spans="1:8" ht="7.5" customHeight="1" x14ac:dyDescent="0.3"/>
    <row r="17" spans="5:9" x14ac:dyDescent="0.3">
      <c r="G17" s="48" t="s">
        <v>75</v>
      </c>
      <c r="H17" s="45">
        <f>H15*1.3</f>
        <v>360.01216216216221</v>
      </c>
      <c r="I17" s="48" t="s">
        <v>79</v>
      </c>
    </row>
    <row r="21" spans="5:9" hidden="1" x14ac:dyDescent="0.3">
      <c r="F21" s="48" t="s">
        <v>8</v>
      </c>
    </row>
    <row r="22" spans="5:9" hidden="1" x14ac:dyDescent="0.3">
      <c r="E22" s="48">
        <f>VLOOKUP(B11,'mallien tehot'!A2:B66,2,FALSE)</f>
        <v>297</v>
      </c>
      <c r="F22" s="51">
        <f>H13/37</f>
        <v>0.93243243243243246</v>
      </c>
      <c r="G22" s="51"/>
    </row>
  </sheetData>
  <sheetProtection algorithmName="SHA-512" hashValue="DGbBj/OyDQ6tTO7dhLUj1NUGJIk63nXuTFEubXaSIUGsxh2/xQVzZkO24xiAQAtTFTkkYw2zqtQGNAGrJpQi7A==" saltValue="pOZxLjBr5b3amxVt58zEoA==" spinCount="100000" sheet="1" selectLockedCells="1"/>
  <mergeCells count="4">
    <mergeCell ref="B11:C11"/>
    <mergeCell ref="D15:E15"/>
    <mergeCell ref="B10:C10"/>
    <mergeCell ref="B13:C13"/>
  </mergeCells>
  <conditionalFormatting sqref="B10 H14 H12 B13">
    <cfRule type="expression" dxfId="2" priority="1">
      <formula>AND(AVERAGE($A$1:$A$11)&gt;$F$1, MIN($A$1:$A$11)&gt;=$H$1)</formula>
    </cfRule>
  </conditionalFormatting>
  <conditionalFormatting sqref="B14:C14">
    <cfRule type="expression" dxfId="1" priority="3">
      <formula>AND(AVERAGE($A$1:$A$11)&gt;$F$1, MIN($A$1:$A$11)&gt;=$H$1)</formula>
    </cfRule>
  </conditionalFormatting>
  <conditionalFormatting sqref="D14:E14">
    <cfRule type="expression" dxfId="0" priority="2">
      <formula>AND(AVERAGE($A$1:$A$11)&gt;$F$1, MIN($A$1:$A$11)&gt;=$H$1)</formula>
    </cfRule>
  </conditionalFormatting>
  <dataValidations count="1">
    <dataValidation type="list" allowBlank="1" showInputMessage="1" showErrorMessage="1" sqref="B11" xr:uid="{00000000-0002-0000-0000-000000000000}">
      <formula1>mallit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7"/>
  <sheetViews>
    <sheetView workbookViewId="0">
      <selection activeCell="E23" sqref="E23"/>
    </sheetView>
  </sheetViews>
  <sheetFormatPr defaultColWidth="9.140625" defaultRowHeight="15" x14ac:dyDescent="0.25"/>
  <cols>
    <col min="1" max="5" width="9.140625" style="4"/>
    <col min="6" max="6" width="9.5703125" style="4" bestFit="1" customWidth="1"/>
    <col min="7" max="7" width="2.85546875" style="4" bestFit="1" customWidth="1"/>
    <col min="8" max="16384" width="9.140625" style="4"/>
  </cols>
  <sheetData>
    <row r="1" spans="2:9" x14ac:dyDescent="0.25">
      <c r="B1" s="6" t="s">
        <v>3</v>
      </c>
      <c r="C1" s="7"/>
      <c r="D1" s="7"/>
      <c r="E1" s="7"/>
      <c r="F1" s="7"/>
      <c r="G1" s="8"/>
    </row>
    <row r="2" spans="2:9" x14ac:dyDescent="0.25">
      <c r="B2" s="9"/>
      <c r="C2" s="10"/>
      <c r="D2" s="10"/>
      <c r="E2" s="10"/>
      <c r="F2" s="10"/>
      <c r="G2" s="11"/>
    </row>
    <row r="3" spans="2:9" x14ac:dyDescent="0.25">
      <c r="B3" s="61" t="s">
        <v>0</v>
      </c>
      <c r="C3" s="62"/>
      <c r="D3" s="12"/>
      <c r="E3" s="10"/>
      <c r="F3" s="10"/>
      <c r="G3" s="11"/>
    </row>
    <row r="4" spans="2:9" x14ac:dyDescent="0.25">
      <c r="B4" s="13" t="s">
        <v>10</v>
      </c>
      <c r="C4" s="1" t="s">
        <v>11</v>
      </c>
      <c r="D4" s="2" t="s">
        <v>1</v>
      </c>
      <c r="E4" s="10"/>
      <c r="F4" s="10" t="s">
        <v>4</v>
      </c>
      <c r="G4" s="11"/>
    </row>
    <row r="5" spans="2:9" x14ac:dyDescent="0.25">
      <c r="B5" s="14">
        <v>60</v>
      </c>
      <c r="C5" s="3">
        <v>58</v>
      </c>
      <c r="D5" s="3">
        <v>22</v>
      </c>
      <c r="E5" s="10"/>
      <c r="F5" s="10">
        <v>70</v>
      </c>
      <c r="G5" s="11" t="s">
        <v>6</v>
      </c>
      <c r="H5" s="4" t="s">
        <v>9</v>
      </c>
    </row>
    <row r="6" spans="2:9" x14ac:dyDescent="0.25">
      <c r="B6" s="15"/>
      <c r="C6" s="16"/>
      <c r="D6" s="16"/>
      <c r="E6" s="10"/>
      <c r="F6" s="10"/>
      <c r="G6" s="11"/>
    </row>
    <row r="7" spans="2:9" x14ac:dyDescent="0.25">
      <c r="B7" s="15" t="s">
        <v>2</v>
      </c>
      <c r="C7" s="16"/>
      <c r="D7" s="16"/>
      <c r="E7" s="10"/>
      <c r="F7" s="10"/>
      <c r="G7" s="11"/>
    </row>
    <row r="8" spans="2:9" x14ac:dyDescent="0.25">
      <c r="B8" s="17">
        <f>(B5+C5)/2-D5</f>
        <v>37</v>
      </c>
      <c r="C8" s="18"/>
      <c r="D8" s="18"/>
      <c r="E8" s="19"/>
      <c r="F8" s="19"/>
      <c r="G8" s="20"/>
      <c r="I8" s="4">
        <f>(B5-C5)/((B5-D5)/(C5-D5))</f>
        <v>1.8947368421052631</v>
      </c>
    </row>
    <row r="9" spans="2:9" x14ac:dyDescent="0.25">
      <c r="B9" s="5"/>
      <c r="C9" s="5"/>
      <c r="D9" s="5"/>
    </row>
    <row r="10" spans="2:9" x14ac:dyDescent="0.25">
      <c r="B10" s="21" t="s">
        <v>7</v>
      </c>
      <c r="C10" s="22"/>
      <c r="D10" s="22"/>
      <c r="E10" s="7"/>
      <c r="F10" s="7"/>
      <c r="G10" s="8"/>
    </row>
    <row r="11" spans="2:9" x14ac:dyDescent="0.25">
      <c r="B11" s="9"/>
      <c r="C11" s="10"/>
      <c r="D11" s="10"/>
      <c r="E11" s="10"/>
      <c r="F11" s="10"/>
      <c r="G11" s="11"/>
    </row>
    <row r="12" spans="2:9" x14ac:dyDescent="0.25">
      <c r="B12" s="61" t="s">
        <v>0</v>
      </c>
      <c r="C12" s="62"/>
      <c r="D12" s="12"/>
      <c r="E12" s="10"/>
      <c r="F12" s="10"/>
      <c r="G12" s="11"/>
    </row>
    <row r="13" spans="2:9" x14ac:dyDescent="0.25">
      <c r="B13" s="13" t="s">
        <v>10</v>
      </c>
      <c r="C13" s="1" t="s">
        <v>11</v>
      </c>
      <c r="D13" s="2" t="s">
        <v>1</v>
      </c>
      <c r="E13" s="10"/>
      <c r="F13" s="10" t="s">
        <v>5</v>
      </c>
      <c r="G13" s="11"/>
    </row>
    <row r="14" spans="2:9" x14ac:dyDescent="0.25">
      <c r="B14" s="14">
        <v>58</v>
      </c>
      <c r="C14" s="3">
        <v>55</v>
      </c>
      <c r="D14" s="3">
        <v>22</v>
      </c>
      <c r="E14" s="10"/>
      <c r="F14" s="24">
        <f>F5*C17</f>
        <v>65.270270270270274</v>
      </c>
      <c r="G14" s="11" t="s">
        <v>6</v>
      </c>
    </row>
    <row r="15" spans="2:9" x14ac:dyDescent="0.25">
      <c r="B15" s="15"/>
      <c r="C15" s="16"/>
      <c r="D15" s="16"/>
      <c r="E15" s="10"/>
      <c r="F15" s="10"/>
      <c r="G15" s="11"/>
    </row>
    <row r="16" spans="2:9" x14ac:dyDescent="0.25">
      <c r="B16" s="15" t="s">
        <v>2</v>
      </c>
      <c r="C16" s="16" t="s">
        <v>8</v>
      </c>
      <c r="D16" s="16"/>
      <c r="E16" s="10"/>
      <c r="F16" s="10"/>
      <c r="G16" s="11"/>
    </row>
    <row r="17" spans="2:10" x14ac:dyDescent="0.25">
      <c r="B17" s="17">
        <f>(B14+C14)/2-D14</f>
        <v>34.5</v>
      </c>
      <c r="C17" s="23">
        <f>B17/B8</f>
        <v>0.93243243243243246</v>
      </c>
      <c r="D17" s="18"/>
      <c r="E17" s="19"/>
      <c r="F17" s="19"/>
      <c r="G17" s="20"/>
      <c r="I17" s="4">
        <v>50</v>
      </c>
      <c r="J17" s="25">
        <f>I17/B8</f>
        <v>1.3513513513513513</v>
      </c>
    </row>
  </sheetData>
  <mergeCells count="2">
    <mergeCell ref="B3:C3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36"/>
  <sheetViews>
    <sheetView view="pageLayout" zoomScaleNormal="100" workbookViewId="0">
      <selection activeCell="F15" sqref="F15"/>
    </sheetView>
  </sheetViews>
  <sheetFormatPr defaultRowHeight="15" x14ac:dyDescent="0.25"/>
  <cols>
    <col min="1" max="1" width="22.42578125" customWidth="1"/>
    <col min="4" max="4" width="3.7109375" customWidth="1"/>
  </cols>
  <sheetData>
    <row r="6" spans="2:8" ht="18.75" x14ac:dyDescent="0.3">
      <c r="D6" s="32" t="s">
        <v>16</v>
      </c>
    </row>
    <row r="7" spans="2:8" x14ac:dyDescent="0.25">
      <c r="D7" s="26"/>
    </row>
    <row r="8" spans="2:8" x14ac:dyDescent="0.25">
      <c r="C8" s="29"/>
      <c r="D8" s="26" t="s">
        <v>13</v>
      </c>
    </row>
    <row r="10" spans="2:8" ht="16.5" thickBot="1" x14ac:dyDescent="0.3">
      <c r="B10" s="33" t="s">
        <v>12</v>
      </c>
      <c r="C10" s="33" t="s">
        <v>8</v>
      </c>
      <c r="E10" s="29" t="s">
        <v>14</v>
      </c>
      <c r="F10" s="29"/>
      <c r="G10" s="29"/>
      <c r="H10" s="29"/>
    </row>
    <row r="11" spans="2:8" x14ac:dyDescent="0.25">
      <c r="B11" s="30">
        <v>50</v>
      </c>
      <c r="C11" s="31">
        <f t="shared" ref="C11:C24" si="0">B11/$B$24</f>
        <v>1.3513513513513513</v>
      </c>
      <c r="E11" s="29" t="s">
        <v>15</v>
      </c>
      <c r="F11" s="29"/>
      <c r="G11" s="29"/>
      <c r="H11" s="29"/>
    </row>
    <row r="12" spans="2:8" x14ac:dyDescent="0.25">
      <c r="B12" s="27">
        <v>49</v>
      </c>
      <c r="C12" s="28">
        <f t="shared" si="0"/>
        <v>1.3243243243243243</v>
      </c>
      <c r="F12" s="29"/>
      <c r="G12" s="29"/>
      <c r="H12" s="29"/>
    </row>
    <row r="13" spans="2:8" x14ac:dyDescent="0.25">
      <c r="B13" s="27">
        <v>48</v>
      </c>
      <c r="C13" s="28">
        <f t="shared" si="0"/>
        <v>1.2972972972972974</v>
      </c>
    </row>
    <row r="14" spans="2:8" x14ac:dyDescent="0.25">
      <c r="B14" s="27">
        <v>47</v>
      </c>
      <c r="C14" s="28">
        <f t="shared" si="0"/>
        <v>1.2702702702702702</v>
      </c>
    </row>
    <row r="15" spans="2:8" x14ac:dyDescent="0.25">
      <c r="B15" s="27">
        <v>46</v>
      </c>
      <c r="C15" s="28">
        <f t="shared" si="0"/>
        <v>1.2432432432432432</v>
      </c>
    </row>
    <row r="16" spans="2:8" x14ac:dyDescent="0.25">
      <c r="B16" s="27">
        <v>45</v>
      </c>
      <c r="C16" s="28">
        <f t="shared" si="0"/>
        <v>1.2162162162162162</v>
      </c>
    </row>
    <row r="17" spans="2:3" x14ac:dyDescent="0.25">
      <c r="B17" s="27">
        <v>44</v>
      </c>
      <c r="C17" s="28">
        <f t="shared" si="0"/>
        <v>1.1891891891891893</v>
      </c>
    </row>
    <row r="18" spans="2:3" x14ac:dyDescent="0.25">
      <c r="B18" s="27">
        <v>43</v>
      </c>
      <c r="C18" s="28">
        <f t="shared" si="0"/>
        <v>1.1621621621621621</v>
      </c>
    </row>
    <row r="19" spans="2:3" x14ac:dyDescent="0.25">
      <c r="B19" s="27">
        <v>42</v>
      </c>
      <c r="C19" s="28">
        <f t="shared" si="0"/>
        <v>1.1351351351351351</v>
      </c>
    </row>
    <row r="20" spans="2:3" x14ac:dyDescent="0.25">
      <c r="B20" s="27">
        <v>41</v>
      </c>
      <c r="C20" s="28">
        <f t="shared" si="0"/>
        <v>1.1081081081081081</v>
      </c>
    </row>
    <row r="21" spans="2:3" x14ac:dyDescent="0.25">
      <c r="B21" s="27">
        <v>40</v>
      </c>
      <c r="C21" s="28">
        <f t="shared" si="0"/>
        <v>1.0810810810810811</v>
      </c>
    </row>
    <row r="22" spans="2:3" x14ac:dyDescent="0.25">
      <c r="B22" s="27">
        <v>39</v>
      </c>
      <c r="C22" s="28">
        <f t="shared" si="0"/>
        <v>1.0540540540540539</v>
      </c>
    </row>
    <row r="23" spans="2:3" ht="15.75" thickBot="1" x14ac:dyDescent="0.3">
      <c r="B23" s="34">
        <v>38</v>
      </c>
      <c r="C23" s="35">
        <f t="shared" si="0"/>
        <v>1.027027027027027</v>
      </c>
    </row>
    <row r="24" spans="2:3" ht="15.75" thickBot="1" x14ac:dyDescent="0.3">
      <c r="B24" s="36">
        <v>37</v>
      </c>
      <c r="C24" s="37">
        <f t="shared" si="0"/>
        <v>1</v>
      </c>
    </row>
    <row r="25" spans="2:3" x14ac:dyDescent="0.25">
      <c r="B25" s="30">
        <v>36</v>
      </c>
      <c r="C25" s="31">
        <f>B25/$B$24</f>
        <v>0.97297297297297303</v>
      </c>
    </row>
    <row r="26" spans="2:3" x14ac:dyDescent="0.25">
      <c r="B26" s="27">
        <v>35</v>
      </c>
      <c r="C26" s="28">
        <f t="shared" ref="C26:C36" si="1">B26/$B$24</f>
        <v>0.94594594594594594</v>
      </c>
    </row>
    <row r="27" spans="2:3" x14ac:dyDescent="0.25">
      <c r="B27" s="27">
        <v>34</v>
      </c>
      <c r="C27" s="28">
        <f t="shared" si="1"/>
        <v>0.91891891891891897</v>
      </c>
    </row>
    <row r="28" spans="2:3" x14ac:dyDescent="0.25">
      <c r="B28" s="27">
        <v>33</v>
      </c>
      <c r="C28" s="28">
        <f t="shared" si="1"/>
        <v>0.89189189189189189</v>
      </c>
    </row>
    <row r="29" spans="2:3" x14ac:dyDescent="0.25">
      <c r="B29" s="43">
        <v>32</v>
      </c>
      <c r="C29" s="40">
        <f t="shared" si="1"/>
        <v>0.86486486486486491</v>
      </c>
    </row>
    <row r="30" spans="2:3" x14ac:dyDescent="0.25">
      <c r="B30" s="27">
        <v>31</v>
      </c>
      <c r="C30" s="28">
        <f t="shared" si="1"/>
        <v>0.83783783783783783</v>
      </c>
    </row>
    <row r="31" spans="2:3" x14ac:dyDescent="0.25">
      <c r="B31" s="27">
        <v>30</v>
      </c>
      <c r="C31" s="28">
        <f t="shared" si="1"/>
        <v>0.81081081081081086</v>
      </c>
    </row>
    <row r="32" spans="2:3" x14ac:dyDescent="0.25">
      <c r="B32" s="27">
        <v>29</v>
      </c>
      <c r="C32" s="28">
        <f t="shared" si="1"/>
        <v>0.78378378378378377</v>
      </c>
    </row>
    <row r="33" spans="2:3" x14ac:dyDescent="0.25">
      <c r="B33" s="27">
        <v>28</v>
      </c>
      <c r="C33" s="28">
        <f t="shared" si="1"/>
        <v>0.7567567567567568</v>
      </c>
    </row>
    <row r="34" spans="2:3" x14ac:dyDescent="0.25">
      <c r="B34" s="27">
        <v>27</v>
      </c>
      <c r="C34" s="28">
        <f t="shared" si="1"/>
        <v>0.72972972972972971</v>
      </c>
    </row>
    <row r="35" spans="2:3" x14ac:dyDescent="0.25">
      <c r="B35" s="27">
        <v>26</v>
      </c>
      <c r="C35" s="28">
        <f t="shared" si="1"/>
        <v>0.70270270270270274</v>
      </c>
    </row>
    <row r="36" spans="2:3" x14ac:dyDescent="0.25">
      <c r="B36" s="27">
        <v>25</v>
      </c>
      <c r="C36" s="28">
        <f t="shared" si="1"/>
        <v>0.67567567567567566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9"/>
  <sheetViews>
    <sheetView workbookViewId="0">
      <selection activeCell="C17" sqref="C17"/>
    </sheetView>
  </sheetViews>
  <sheetFormatPr defaultRowHeight="15" x14ac:dyDescent="0.25"/>
  <cols>
    <col min="1" max="2" width="9.140625" style="26"/>
  </cols>
  <sheetData>
    <row r="2" spans="1:3" x14ac:dyDescent="0.25">
      <c r="B2" s="26">
        <v>37</v>
      </c>
      <c r="C2" s="26">
        <v>32</v>
      </c>
    </row>
    <row r="3" spans="1:3" x14ac:dyDescent="0.25">
      <c r="A3" s="28" t="s">
        <v>12</v>
      </c>
      <c r="B3" s="28" t="s">
        <v>8</v>
      </c>
      <c r="C3" s="28" t="s">
        <v>8</v>
      </c>
    </row>
    <row r="4" spans="1:3" x14ac:dyDescent="0.25">
      <c r="A4" s="38">
        <v>50</v>
      </c>
      <c r="B4" s="28">
        <v>1.3513513513513513</v>
      </c>
      <c r="C4" s="41">
        <f t="shared" ref="C4:C21" si="0">A4/$A$22</f>
        <v>1.5625</v>
      </c>
    </row>
    <row r="5" spans="1:3" x14ac:dyDescent="0.25">
      <c r="A5" s="38">
        <v>49</v>
      </c>
      <c r="B5" s="28">
        <v>1.3243243243243243</v>
      </c>
      <c r="C5" s="41">
        <f t="shared" si="0"/>
        <v>1.53125</v>
      </c>
    </row>
    <row r="6" spans="1:3" x14ac:dyDescent="0.25">
      <c r="A6" s="38">
        <v>48</v>
      </c>
      <c r="B6" s="28">
        <v>1.2972972972972974</v>
      </c>
      <c r="C6" s="41">
        <f t="shared" si="0"/>
        <v>1.5</v>
      </c>
    </row>
    <row r="7" spans="1:3" x14ac:dyDescent="0.25">
      <c r="A7" s="38">
        <v>47</v>
      </c>
      <c r="B7" s="28">
        <v>1.2702702702702702</v>
      </c>
      <c r="C7" s="41">
        <f t="shared" si="0"/>
        <v>1.46875</v>
      </c>
    </row>
    <row r="8" spans="1:3" x14ac:dyDescent="0.25">
      <c r="A8" s="38">
        <v>46</v>
      </c>
      <c r="B8" s="28">
        <v>1.2432432432432432</v>
      </c>
      <c r="C8" s="41">
        <f t="shared" si="0"/>
        <v>1.4375</v>
      </c>
    </row>
    <row r="9" spans="1:3" x14ac:dyDescent="0.25">
      <c r="A9" s="38">
        <v>45</v>
      </c>
      <c r="B9" s="28">
        <v>1.2162162162162162</v>
      </c>
      <c r="C9" s="41">
        <f t="shared" si="0"/>
        <v>1.40625</v>
      </c>
    </row>
    <row r="10" spans="1:3" x14ac:dyDescent="0.25">
      <c r="A10" s="38">
        <v>44</v>
      </c>
      <c r="B10" s="28">
        <v>1.1891891891891893</v>
      </c>
      <c r="C10" s="41">
        <f t="shared" si="0"/>
        <v>1.375</v>
      </c>
    </row>
    <row r="11" spans="1:3" x14ac:dyDescent="0.25">
      <c r="A11" s="38">
        <v>43</v>
      </c>
      <c r="B11" s="28">
        <v>1.1621621621621621</v>
      </c>
      <c r="C11" s="41">
        <f t="shared" si="0"/>
        <v>1.34375</v>
      </c>
    </row>
    <row r="12" spans="1:3" x14ac:dyDescent="0.25">
      <c r="A12" s="38">
        <v>42</v>
      </c>
      <c r="B12" s="28">
        <v>1.1351351351351351</v>
      </c>
      <c r="C12" s="41">
        <f t="shared" si="0"/>
        <v>1.3125</v>
      </c>
    </row>
    <row r="13" spans="1:3" x14ac:dyDescent="0.25">
      <c r="A13" s="38">
        <v>41</v>
      </c>
      <c r="B13" s="28">
        <v>1.1081081081081081</v>
      </c>
      <c r="C13" s="41">
        <f t="shared" si="0"/>
        <v>1.28125</v>
      </c>
    </row>
    <row r="14" spans="1:3" x14ac:dyDescent="0.25">
      <c r="A14" s="38">
        <v>40</v>
      </c>
      <c r="B14" s="28">
        <v>1.0810810810810811</v>
      </c>
      <c r="C14" s="41">
        <f t="shared" si="0"/>
        <v>1.25</v>
      </c>
    </row>
    <row r="15" spans="1:3" x14ac:dyDescent="0.25">
      <c r="A15" s="38">
        <v>39</v>
      </c>
      <c r="B15" s="28">
        <v>1.0540540540540539</v>
      </c>
      <c r="C15" s="41">
        <f t="shared" si="0"/>
        <v>1.21875</v>
      </c>
    </row>
    <row r="16" spans="1:3" x14ac:dyDescent="0.25">
      <c r="A16" s="38">
        <v>38</v>
      </c>
      <c r="B16" s="28">
        <v>1.027027027027027</v>
      </c>
      <c r="C16" s="41">
        <f t="shared" si="0"/>
        <v>1.1875</v>
      </c>
    </row>
    <row r="17" spans="1:3" x14ac:dyDescent="0.25">
      <c r="A17" s="39">
        <v>37</v>
      </c>
      <c r="B17" s="40">
        <v>1</v>
      </c>
      <c r="C17" s="41">
        <f t="shared" si="0"/>
        <v>1.15625</v>
      </c>
    </row>
    <row r="18" spans="1:3" x14ac:dyDescent="0.25">
      <c r="A18" s="38">
        <v>36</v>
      </c>
      <c r="B18" s="28">
        <v>0.97297297297297303</v>
      </c>
      <c r="C18" s="41">
        <f t="shared" si="0"/>
        <v>1.125</v>
      </c>
    </row>
    <row r="19" spans="1:3" x14ac:dyDescent="0.25">
      <c r="A19" s="38">
        <v>35</v>
      </c>
      <c r="B19" s="28">
        <v>0.94594594594594594</v>
      </c>
      <c r="C19" s="41">
        <f t="shared" si="0"/>
        <v>1.09375</v>
      </c>
    </row>
    <row r="20" spans="1:3" x14ac:dyDescent="0.25">
      <c r="A20" s="38">
        <v>34</v>
      </c>
      <c r="B20" s="28">
        <v>0.91891891891891897</v>
      </c>
      <c r="C20" s="41">
        <f t="shared" si="0"/>
        <v>1.0625</v>
      </c>
    </row>
    <row r="21" spans="1:3" x14ac:dyDescent="0.25">
      <c r="A21" s="38">
        <v>33</v>
      </c>
      <c r="B21" s="28">
        <v>0.89189189189189189</v>
      </c>
      <c r="C21" s="41">
        <f t="shared" si="0"/>
        <v>1.03125</v>
      </c>
    </row>
    <row r="22" spans="1:3" x14ac:dyDescent="0.25">
      <c r="A22" s="39">
        <v>32</v>
      </c>
      <c r="B22" s="28">
        <v>0.86486486486486491</v>
      </c>
      <c r="C22" s="42">
        <f>A22/$A$22</f>
        <v>1</v>
      </c>
    </row>
    <row r="23" spans="1:3" x14ac:dyDescent="0.25">
      <c r="A23" s="38">
        <v>31</v>
      </c>
      <c r="B23" s="28">
        <v>0.83783783783783783</v>
      </c>
      <c r="C23" s="41">
        <f t="shared" ref="C23:C29" si="1">A23/$A$22</f>
        <v>0.96875</v>
      </c>
    </row>
    <row r="24" spans="1:3" x14ac:dyDescent="0.25">
      <c r="A24" s="38">
        <v>30</v>
      </c>
      <c r="B24" s="28">
        <v>0.81081081081081086</v>
      </c>
      <c r="C24" s="41">
        <f t="shared" si="1"/>
        <v>0.9375</v>
      </c>
    </row>
    <row r="25" spans="1:3" x14ac:dyDescent="0.25">
      <c r="A25" s="38">
        <v>29</v>
      </c>
      <c r="B25" s="28">
        <v>0.78378378378378377</v>
      </c>
      <c r="C25" s="41">
        <f t="shared" si="1"/>
        <v>0.90625</v>
      </c>
    </row>
    <row r="26" spans="1:3" x14ac:dyDescent="0.25">
      <c r="A26" s="38">
        <v>28</v>
      </c>
      <c r="B26" s="28">
        <v>0.7567567567567568</v>
      </c>
      <c r="C26" s="41">
        <f t="shared" si="1"/>
        <v>0.875</v>
      </c>
    </row>
    <row r="27" spans="1:3" x14ac:dyDescent="0.25">
      <c r="A27" s="38">
        <v>27</v>
      </c>
      <c r="B27" s="28">
        <v>0.72972972972972971</v>
      </c>
      <c r="C27" s="41">
        <f t="shared" si="1"/>
        <v>0.84375</v>
      </c>
    </row>
    <row r="28" spans="1:3" x14ac:dyDescent="0.25">
      <c r="A28" s="38">
        <v>26</v>
      </c>
      <c r="B28" s="28">
        <v>0.70270270270270274</v>
      </c>
      <c r="C28" s="41">
        <f t="shared" si="1"/>
        <v>0.8125</v>
      </c>
    </row>
    <row r="29" spans="1:3" x14ac:dyDescent="0.25">
      <c r="A29" s="38">
        <v>25</v>
      </c>
      <c r="B29" s="28">
        <v>0.67567567567567566</v>
      </c>
      <c r="C29" s="41">
        <f t="shared" si="1"/>
        <v>0.78125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6"/>
  <sheetViews>
    <sheetView topLeftCell="A22" workbookViewId="0">
      <selection activeCell="B51" sqref="B51"/>
    </sheetView>
  </sheetViews>
  <sheetFormatPr defaultRowHeight="15" x14ac:dyDescent="0.25"/>
  <cols>
    <col min="1" max="1" width="29.140625" bestFit="1" customWidth="1"/>
    <col min="2" max="2" width="9.140625" style="44"/>
  </cols>
  <sheetData>
    <row r="1" spans="1:2" x14ac:dyDescent="0.25">
      <c r="A1" t="s">
        <v>17</v>
      </c>
      <c r="B1" s="44" t="s">
        <v>64</v>
      </c>
    </row>
    <row r="2" spans="1:2" x14ac:dyDescent="0.25">
      <c r="A2" t="s">
        <v>18</v>
      </c>
      <c r="B2" s="44">
        <v>45</v>
      </c>
    </row>
    <row r="3" spans="1:2" x14ac:dyDescent="0.25">
      <c r="A3" t="s">
        <v>19</v>
      </c>
      <c r="B3" s="44">
        <v>55</v>
      </c>
    </row>
    <row r="4" spans="1:2" x14ac:dyDescent="0.25">
      <c r="A4" t="s">
        <v>20</v>
      </c>
      <c r="B4" s="44">
        <v>58</v>
      </c>
    </row>
    <row r="5" spans="1:2" x14ac:dyDescent="0.25">
      <c r="A5" t="s">
        <v>21</v>
      </c>
      <c r="B5" s="44">
        <v>50</v>
      </c>
    </row>
    <row r="6" spans="1:2" x14ac:dyDescent="0.25">
      <c r="A6" t="s">
        <v>22</v>
      </c>
      <c r="B6" s="44">
        <v>56</v>
      </c>
    </row>
    <row r="7" spans="1:2" x14ac:dyDescent="0.25">
      <c r="A7" t="s">
        <v>23</v>
      </c>
      <c r="B7" s="44">
        <v>68</v>
      </c>
    </row>
    <row r="8" spans="1:2" x14ac:dyDescent="0.25">
      <c r="A8" t="s">
        <v>24</v>
      </c>
      <c r="B8" s="44">
        <v>80</v>
      </c>
    </row>
    <row r="9" spans="1:2" x14ac:dyDescent="0.25">
      <c r="A9" t="s">
        <v>25</v>
      </c>
      <c r="B9" s="44">
        <v>90</v>
      </c>
    </row>
    <row r="10" spans="1:2" x14ac:dyDescent="0.25">
      <c r="A10" t="s">
        <v>26</v>
      </c>
      <c r="B10" s="44">
        <v>95</v>
      </c>
    </row>
    <row r="11" spans="1:2" x14ac:dyDescent="0.25">
      <c r="A11" t="s">
        <v>27</v>
      </c>
      <c r="B11" s="44">
        <v>104</v>
      </c>
    </row>
    <row r="12" spans="1:2" x14ac:dyDescent="0.25">
      <c r="A12" t="s">
        <v>28</v>
      </c>
      <c r="B12" s="44">
        <v>120</v>
      </c>
    </row>
    <row r="13" spans="1:2" x14ac:dyDescent="0.25">
      <c r="A13" t="s">
        <v>29</v>
      </c>
      <c r="B13" s="44">
        <v>127</v>
      </c>
    </row>
    <row r="14" spans="1:2" x14ac:dyDescent="0.25">
      <c r="A14" t="s">
        <v>30</v>
      </c>
      <c r="B14" s="44">
        <v>150</v>
      </c>
    </row>
    <row r="15" spans="1:2" x14ac:dyDescent="0.25">
      <c r="A15" t="s">
        <v>31</v>
      </c>
      <c r="B15" s="44">
        <v>167</v>
      </c>
    </row>
    <row r="16" spans="1:2" x14ac:dyDescent="0.25">
      <c r="A16" t="s">
        <v>32</v>
      </c>
      <c r="B16" s="44">
        <v>180</v>
      </c>
    </row>
    <row r="17" spans="1:2" x14ac:dyDescent="0.25">
      <c r="A17" t="s">
        <v>33</v>
      </c>
      <c r="B17" s="44">
        <v>70</v>
      </c>
    </row>
    <row r="18" spans="1:2" x14ac:dyDescent="0.25">
      <c r="A18" t="s">
        <v>72</v>
      </c>
      <c r="B18" s="44">
        <v>104</v>
      </c>
    </row>
    <row r="19" spans="1:2" x14ac:dyDescent="0.25">
      <c r="A19" t="s">
        <v>83</v>
      </c>
      <c r="B19" s="44">
        <v>117</v>
      </c>
    </row>
    <row r="20" spans="1:2" x14ac:dyDescent="0.25">
      <c r="A20" t="s">
        <v>81</v>
      </c>
      <c r="B20" s="44">
        <v>69</v>
      </c>
    </row>
    <row r="21" spans="1:2" x14ac:dyDescent="0.25">
      <c r="A21" t="s">
        <v>80</v>
      </c>
      <c r="B21" s="44">
        <v>80</v>
      </c>
    </row>
    <row r="22" spans="1:2" x14ac:dyDescent="0.25">
      <c r="A22" t="s">
        <v>34</v>
      </c>
      <c r="B22" s="44">
        <v>52</v>
      </c>
    </row>
    <row r="23" spans="1:2" x14ac:dyDescent="0.25">
      <c r="A23" t="s">
        <v>35</v>
      </c>
      <c r="B23" s="44">
        <v>61</v>
      </c>
    </row>
    <row r="24" spans="1:2" x14ac:dyDescent="0.25">
      <c r="A24" t="s">
        <v>36</v>
      </c>
      <c r="B24" s="44">
        <v>63</v>
      </c>
    </row>
    <row r="25" spans="1:2" x14ac:dyDescent="0.25">
      <c r="A25" t="s">
        <v>37</v>
      </c>
      <c r="B25" s="44">
        <v>56</v>
      </c>
    </row>
    <row r="26" spans="1:2" x14ac:dyDescent="0.25">
      <c r="A26" t="s">
        <v>38</v>
      </c>
      <c r="B26" s="44">
        <v>68</v>
      </c>
    </row>
    <row r="27" spans="1:2" x14ac:dyDescent="0.25">
      <c r="A27" t="s">
        <v>39</v>
      </c>
      <c r="B27" s="44">
        <v>72</v>
      </c>
    </row>
    <row r="28" spans="1:2" x14ac:dyDescent="0.25">
      <c r="A28" t="s">
        <v>40</v>
      </c>
      <c r="B28" s="44">
        <v>90</v>
      </c>
    </row>
    <row r="29" spans="1:2" x14ac:dyDescent="0.25">
      <c r="A29" t="s">
        <v>41</v>
      </c>
      <c r="B29" s="44">
        <v>94</v>
      </c>
    </row>
    <row r="30" spans="1:2" x14ac:dyDescent="0.25">
      <c r="A30" t="s">
        <v>42</v>
      </c>
      <c r="B30" s="44">
        <v>103</v>
      </c>
    </row>
    <row r="31" spans="1:2" x14ac:dyDescent="0.25">
      <c r="A31" t="s">
        <v>43</v>
      </c>
      <c r="B31" s="44">
        <v>118</v>
      </c>
    </row>
    <row r="32" spans="1:2" x14ac:dyDescent="0.25">
      <c r="A32" t="s">
        <v>44</v>
      </c>
      <c r="B32" s="44">
        <v>130</v>
      </c>
    </row>
    <row r="33" spans="1:2" x14ac:dyDescent="0.25">
      <c r="A33" t="s">
        <v>45</v>
      </c>
      <c r="B33" s="44">
        <v>143</v>
      </c>
    </row>
    <row r="34" spans="1:2" x14ac:dyDescent="0.25">
      <c r="A34" t="s">
        <v>46</v>
      </c>
      <c r="B34" s="44">
        <v>147</v>
      </c>
    </row>
    <row r="35" spans="1:2" x14ac:dyDescent="0.25">
      <c r="A35" t="s">
        <v>47</v>
      </c>
      <c r="B35" s="44">
        <v>164</v>
      </c>
    </row>
    <row r="36" spans="1:2" x14ac:dyDescent="0.25">
      <c r="A36" t="s">
        <v>48</v>
      </c>
      <c r="B36" s="44">
        <v>176</v>
      </c>
    </row>
    <row r="37" spans="1:2" x14ac:dyDescent="0.25">
      <c r="A37" t="s">
        <v>84</v>
      </c>
      <c r="B37" s="44">
        <v>118</v>
      </c>
    </row>
    <row r="38" spans="1:2" x14ac:dyDescent="0.25">
      <c r="A38" t="s">
        <v>49</v>
      </c>
      <c r="B38" s="44">
        <v>145</v>
      </c>
    </row>
    <row r="39" spans="1:2" x14ac:dyDescent="0.25">
      <c r="A39" t="s">
        <v>50</v>
      </c>
      <c r="B39" s="44">
        <v>182</v>
      </c>
    </row>
    <row r="40" spans="1:2" x14ac:dyDescent="0.25">
      <c r="A40" t="s">
        <v>51</v>
      </c>
      <c r="B40" s="44">
        <v>224</v>
      </c>
    </row>
    <row r="41" spans="1:2" x14ac:dyDescent="0.25">
      <c r="A41" t="s">
        <v>52</v>
      </c>
      <c r="B41" s="44">
        <v>226</v>
      </c>
    </row>
    <row r="42" spans="1:2" x14ac:dyDescent="0.25">
      <c r="A42" t="s">
        <v>53</v>
      </c>
      <c r="B42" s="44">
        <v>270</v>
      </c>
    </row>
    <row r="43" spans="1:2" x14ac:dyDescent="0.25">
      <c r="A43" t="s">
        <v>54</v>
      </c>
      <c r="B43" s="44">
        <v>314</v>
      </c>
    </row>
    <row r="44" spans="1:2" x14ac:dyDescent="0.25">
      <c r="A44" t="s">
        <v>85</v>
      </c>
      <c r="B44" s="44">
        <v>112</v>
      </c>
    </row>
    <row r="45" spans="1:2" x14ac:dyDescent="0.25">
      <c r="A45" t="s">
        <v>86</v>
      </c>
      <c r="B45" s="44">
        <v>150</v>
      </c>
    </row>
    <row r="46" spans="1:2" x14ac:dyDescent="0.25">
      <c r="A46" t="s">
        <v>87</v>
      </c>
      <c r="B46" s="44">
        <v>165</v>
      </c>
    </row>
    <row r="47" spans="1:2" x14ac:dyDescent="0.25">
      <c r="A47" t="s">
        <v>88</v>
      </c>
      <c r="B47" s="44">
        <v>163</v>
      </c>
    </row>
    <row r="48" spans="1:2" x14ac:dyDescent="0.25">
      <c r="A48" t="s">
        <v>89</v>
      </c>
      <c r="B48" s="44">
        <v>200</v>
      </c>
    </row>
    <row r="49" spans="1:2" x14ac:dyDescent="0.25">
      <c r="A49" t="s">
        <v>90</v>
      </c>
      <c r="B49" s="44">
        <v>224</v>
      </c>
    </row>
    <row r="50" spans="1:2" x14ac:dyDescent="0.25">
      <c r="A50" t="s">
        <v>91</v>
      </c>
      <c r="B50" s="44">
        <v>240</v>
      </c>
    </row>
    <row r="51" spans="1:2" x14ac:dyDescent="0.25">
      <c r="A51" t="s">
        <v>92</v>
      </c>
      <c r="B51" s="44">
        <v>297</v>
      </c>
    </row>
    <row r="52" spans="1:2" x14ac:dyDescent="0.25">
      <c r="A52" t="s">
        <v>93</v>
      </c>
      <c r="B52" s="44">
        <v>335</v>
      </c>
    </row>
    <row r="53" spans="1:2" x14ac:dyDescent="0.25">
      <c r="A53" t="s">
        <v>60</v>
      </c>
      <c r="B53" s="44">
        <v>38</v>
      </c>
    </row>
    <row r="54" spans="1:2" x14ac:dyDescent="0.25">
      <c r="A54" t="s">
        <v>61</v>
      </c>
      <c r="B54" s="44">
        <v>115</v>
      </c>
    </row>
    <row r="55" spans="1:2" x14ac:dyDescent="0.25">
      <c r="A55" t="s">
        <v>62</v>
      </c>
      <c r="B55" s="44">
        <v>155</v>
      </c>
    </row>
    <row r="56" spans="1:2" x14ac:dyDescent="0.25">
      <c r="A56" t="s">
        <v>73</v>
      </c>
      <c r="B56" s="44">
        <v>160</v>
      </c>
    </row>
    <row r="57" spans="1:2" x14ac:dyDescent="0.25">
      <c r="A57" t="s">
        <v>76</v>
      </c>
      <c r="B57" s="44">
        <v>143</v>
      </c>
    </row>
    <row r="58" spans="1:2" x14ac:dyDescent="0.25">
      <c r="A58" t="s">
        <v>77</v>
      </c>
      <c r="B58" s="44">
        <v>300</v>
      </c>
    </row>
    <row r="59" spans="1:2" x14ac:dyDescent="0.25">
      <c r="A59" t="s">
        <v>78</v>
      </c>
      <c r="B59" s="44">
        <v>440</v>
      </c>
    </row>
    <row r="60" spans="1:2" x14ac:dyDescent="0.25">
      <c r="A60" t="s">
        <v>63</v>
      </c>
      <c r="B60" s="44">
        <v>126</v>
      </c>
    </row>
    <row r="61" spans="1:2" x14ac:dyDescent="0.25">
      <c r="A61" t="s">
        <v>57</v>
      </c>
      <c r="B61" s="44">
        <v>130</v>
      </c>
    </row>
    <row r="62" spans="1:2" x14ac:dyDescent="0.25">
      <c r="A62" t="s">
        <v>58</v>
      </c>
      <c r="B62" s="44">
        <v>185</v>
      </c>
    </row>
    <row r="63" spans="1:2" x14ac:dyDescent="0.25">
      <c r="A63" t="s">
        <v>59</v>
      </c>
      <c r="B63" s="44">
        <v>271</v>
      </c>
    </row>
    <row r="64" spans="1:2" x14ac:dyDescent="0.25">
      <c r="A64" t="s">
        <v>82</v>
      </c>
      <c r="B64" s="44">
        <v>100</v>
      </c>
    </row>
    <row r="65" spans="1:2" x14ac:dyDescent="0.25">
      <c r="A65" t="s">
        <v>55</v>
      </c>
      <c r="B65" s="44">
        <v>94</v>
      </c>
    </row>
    <row r="66" spans="1:2" x14ac:dyDescent="0.25">
      <c r="A66" t="s">
        <v>56</v>
      </c>
      <c r="B66" s="44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LASKURI</vt:lpstr>
      <vt:lpstr>t laskuri</vt:lpstr>
      <vt:lpstr>muuntotaulukko</vt:lpstr>
      <vt:lpstr>kertoimet</vt:lpstr>
      <vt:lpstr>mallien tehot</vt:lpstr>
      <vt:lpstr>mallit</vt:lpstr>
      <vt:lpstr>LASKURI!Tulostusalue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2015-02-12T11:14:27Z</dcterms:created>
  <dcterms:modified xsi:type="dcterms:W3CDTF">2018-06-29T10:55:29Z</dcterms:modified>
</cp:coreProperties>
</file>